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živatel\Desktop\"/>
    </mc:Choice>
  </mc:AlternateContent>
  <xr:revisionPtr revIDLastSave="0" documentId="13_ncr:1_{7F0F5AC2-BB44-4324-9BAA-415274C042CE}" xr6:coauthVersionLast="36" xr6:coauthVersionMax="36" xr10:uidLastSave="{00000000-0000-0000-0000-000000000000}"/>
  <bookViews>
    <workbookView xWindow="0" yWindow="0" windowWidth="28800" windowHeight="13905" xr2:uid="{00000000-000D-0000-FFFF-FFFF00000000}"/>
  </bookViews>
  <sheets>
    <sheet name="Výhled  střednědobý 5 let" sheetId="12" r:id="rId1"/>
  </sheets>
  <calcPr calcId="191029"/>
</workbook>
</file>

<file path=xl/calcChain.xml><?xml version="1.0" encoding="utf-8"?>
<calcChain xmlns="http://schemas.openxmlformats.org/spreadsheetml/2006/main">
  <c r="E15" i="12" l="1"/>
  <c r="E9" i="12"/>
  <c r="E12" i="12" l="1"/>
  <c r="D12" i="12"/>
  <c r="D9" i="12"/>
  <c r="D8" i="12"/>
  <c r="F16" i="12" l="1"/>
  <c r="G16" i="12" s="1"/>
  <c r="H16" i="12" s="1"/>
  <c r="I16" i="12" s="1"/>
  <c r="F9" i="12"/>
  <c r="F8" i="12"/>
  <c r="G8" i="12" s="1"/>
  <c r="H8" i="12" s="1"/>
  <c r="I8" i="12" s="1"/>
  <c r="F6" i="12"/>
  <c r="G9" i="12" l="1"/>
  <c r="F12" i="12"/>
  <c r="G6" i="12"/>
  <c r="D20" i="12"/>
  <c r="F15" i="12"/>
  <c r="G15" i="12" s="1"/>
  <c r="H15" i="12" s="1"/>
  <c r="I15" i="12" s="1"/>
  <c r="H9" i="12" l="1"/>
  <c r="G12" i="12"/>
  <c r="H6" i="12"/>
  <c r="E20" i="12"/>
  <c r="E23" i="12" s="1"/>
  <c r="F20" i="12"/>
  <c r="F23" i="12" s="1"/>
  <c r="I9" i="12" l="1"/>
  <c r="I12" i="12" s="1"/>
  <c r="H12" i="12"/>
  <c r="I6" i="12"/>
  <c r="H20" i="12"/>
  <c r="I20" i="12"/>
  <c r="G20" i="12"/>
  <c r="G23" i="12" s="1"/>
  <c r="D23" i="12"/>
  <c r="H23" i="12" l="1"/>
  <c r="I23" i="12"/>
</calcChain>
</file>

<file path=xl/sharedStrings.xml><?xml version="1.0" encoding="utf-8"?>
<sst xmlns="http://schemas.openxmlformats.org/spreadsheetml/2006/main" count="26" uniqueCount="24">
  <si>
    <t xml:space="preserve">Výdaje celkem </t>
  </si>
  <si>
    <t>Skut. 2007</t>
  </si>
  <si>
    <t>Skut.2008</t>
  </si>
  <si>
    <t xml:space="preserve">Provozní výdaje </t>
  </si>
  <si>
    <t>Pozn. plán oprav</t>
  </si>
  <si>
    <t xml:space="preserve">Přijaté dotace </t>
  </si>
  <si>
    <t>Zřizovatel</t>
  </si>
  <si>
    <t xml:space="preserve">Provozní výdaje - třída 5 </t>
  </si>
  <si>
    <t>Vlastní příjmy</t>
  </si>
  <si>
    <t xml:space="preserve">Příjmy celkem </t>
  </si>
  <si>
    <t>Tabulka v tis. Kč</t>
  </si>
  <si>
    <t>MHMP (přímé náklady na vzdělávání) - SR</t>
  </si>
  <si>
    <t>Šablony</t>
  </si>
  <si>
    <t>RV 2026</t>
  </si>
  <si>
    <t>RV 2027</t>
  </si>
  <si>
    <t>Mzdy + OON</t>
  </si>
  <si>
    <t>OP PPR</t>
  </si>
  <si>
    <t>Skutečnost 2024</t>
  </si>
  <si>
    <t>Očekávaná skutečnost 2025</t>
  </si>
  <si>
    <t>RV 2028</t>
  </si>
  <si>
    <t>RV 2029</t>
  </si>
  <si>
    <t>Střednědobý rozpočtový výhled</t>
  </si>
  <si>
    <r>
      <t xml:space="preserve">Výsledek hospodaření
</t>
    </r>
    <r>
      <rPr>
        <b/>
        <i/>
        <sz val="11"/>
        <rFont val="Arial CE"/>
        <family val="2"/>
        <charset val="238"/>
      </rPr>
      <t>(- schodek, + přebytek)</t>
    </r>
  </si>
  <si>
    <t>Střednědobý rozpočtový výhled do roku 2029 - ZŠ Praha-Petrovice, příspěvková organizace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</si>
</sst>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i/>
      <u/>
      <sz val="9"/>
      <name val="Arial CE"/>
      <family val="2"/>
      <charset val="238"/>
    </font>
    <font>
      <sz val="14"/>
      <name val="Arial CE"/>
      <family val="2"/>
      <charset val="238"/>
    </font>
    <font>
      <i/>
      <sz val="9"/>
      <name val="Arial CE"/>
      <charset val="238"/>
    </font>
    <font>
      <i/>
      <sz val="10"/>
      <name val="Arial CE"/>
      <charset val="238"/>
    </font>
    <font>
      <b/>
      <sz val="9"/>
      <name val="Arial CE"/>
      <charset val="238"/>
    </font>
    <font>
      <sz val="9"/>
      <name val="Arial CE"/>
      <charset val="238"/>
    </font>
    <font>
      <b/>
      <sz val="14"/>
      <name val="Arial CE"/>
      <family val="2"/>
      <charset val="238"/>
    </font>
    <font>
      <b/>
      <sz val="12"/>
      <name val="Arial CE"/>
      <family val="2"/>
      <charset val="238"/>
    </font>
    <font>
      <b/>
      <sz val="12"/>
      <color rgb="FFFFFF00"/>
      <name val="Arial CE"/>
      <family val="2"/>
      <charset val="238"/>
    </font>
    <font>
      <b/>
      <sz val="11"/>
      <name val="Arial CE"/>
      <charset val="238"/>
    </font>
    <font>
      <b/>
      <sz val="11"/>
      <name val="Arial CE"/>
      <family val="2"/>
      <charset val="238"/>
    </font>
    <font>
      <b/>
      <i/>
      <sz val="11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>
      <alignment horizontal="right"/>
    </xf>
    <xf numFmtId="3" fontId="1" fillId="0" borderId="0" xfId="0" applyNumberFormat="1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4" fillId="0" borderId="0" xfId="0" applyFont="1"/>
    <xf numFmtId="0" fontId="6" fillId="0" borderId="0" xfId="0" applyFont="1"/>
    <xf numFmtId="3" fontId="2" fillId="0" borderId="0" xfId="0" applyNumberFormat="1" applyFont="1"/>
    <xf numFmtId="0" fontId="8" fillId="0" borderId="0" xfId="0" applyFont="1"/>
    <xf numFmtId="3" fontId="0" fillId="0" borderId="0" xfId="0" applyNumberFormat="1"/>
    <xf numFmtId="3" fontId="8" fillId="0" borderId="0" xfId="0" applyNumberFormat="1" applyFont="1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3" fontId="0" fillId="0" borderId="5" xfId="0" applyNumberFormat="1" applyBorder="1" applyAlignment="1">
      <alignment horizontal="right" vertical="center"/>
    </xf>
    <xf numFmtId="3" fontId="0" fillId="0" borderId="1" xfId="0" applyNumberFormat="1" applyBorder="1" applyAlignment="1">
      <alignment vertical="center"/>
    </xf>
    <xf numFmtId="3" fontId="0" fillId="0" borderId="2" xfId="0" applyNumberFormat="1" applyBorder="1" applyAlignment="1">
      <alignment vertical="center"/>
    </xf>
    <xf numFmtId="3" fontId="1" fillId="0" borderId="3" xfId="0" applyNumberFormat="1" applyFont="1" applyBorder="1" applyAlignment="1">
      <alignment vertical="center"/>
    </xf>
    <xf numFmtId="3" fontId="1" fillId="0" borderId="5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3" fontId="1" fillId="0" borderId="10" xfId="0" applyNumberFormat="1" applyFont="1" applyBorder="1" applyAlignment="1">
      <alignment vertical="center"/>
    </xf>
    <xf numFmtId="3" fontId="1" fillId="0" borderId="2" xfId="0" applyNumberFormat="1" applyFont="1" applyBorder="1" applyAlignment="1">
      <alignment vertical="center"/>
    </xf>
    <xf numFmtId="3" fontId="8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3" fontId="0" fillId="0" borderId="8" xfId="0" applyNumberFormat="1" applyBorder="1" applyAlignment="1">
      <alignment horizontal="right" vertical="center"/>
    </xf>
    <xf numFmtId="3" fontId="0" fillId="0" borderId="4" xfId="0" applyNumberFormat="1" applyBorder="1" applyAlignment="1">
      <alignment vertical="center"/>
    </xf>
    <xf numFmtId="3" fontId="0" fillId="0" borderId="7" xfId="0" applyNumberFormat="1" applyBorder="1" applyAlignment="1">
      <alignment vertical="center"/>
    </xf>
    <xf numFmtId="3" fontId="1" fillId="2" borderId="6" xfId="0" applyNumberFormat="1" applyFont="1" applyFill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3" fontId="1" fillId="0" borderId="9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3" fontId="1" fillId="0" borderId="6" xfId="0" applyNumberFormat="1" applyFont="1" applyBorder="1" applyAlignment="1">
      <alignment vertical="center"/>
    </xf>
    <xf numFmtId="3" fontId="8" fillId="0" borderId="4" xfId="0" applyNumberFormat="1" applyFont="1" applyBorder="1" applyAlignment="1">
      <alignment vertical="center"/>
    </xf>
    <xf numFmtId="3" fontId="2" fillId="0" borderId="4" xfId="0" applyNumberFormat="1" applyFont="1" applyBorder="1" applyAlignment="1">
      <alignment vertical="center"/>
    </xf>
    <xf numFmtId="3" fontId="0" fillId="0" borderId="17" xfId="0" applyNumberFormat="1" applyBorder="1" applyAlignment="1">
      <alignment vertical="center"/>
    </xf>
    <xf numFmtId="3" fontId="0" fillId="0" borderId="16" xfId="0" applyNumberFormat="1" applyBorder="1" applyAlignment="1">
      <alignment vertical="center"/>
    </xf>
    <xf numFmtId="0" fontId="10" fillId="0" borderId="21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3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3" fontId="0" fillId="0" borderId="12" xfId="0" applyNumberFormat="1" applyBorder="1" applyAlignment="1">
      <alignment horizontal="right" vertical="center"/>
    </xf>
    <xf numFmtId="3" fontId="0" fillId="0" borderId="13" xfId="0" applyNumberFormat="1" applyBorder="1" applyAlignment="1">
      <alignment vertical="center"/>
    </xf>
    <xf numFmtId="3" fontId="0" fillId="0" borderId="18" xfId="0" applyNumberFormat="1" applyBorder="1" applyAlignment="1">
      <alignment vertical="center"/>
    </xf>
    <xf numFmtId="3" fontId="0" fillId="0" borderId="14" xfId="0" applyNumberFormat="1" applyBorder="1" applyAlignment="1">
      <alignment vertical="center"/>
    </xf>
    <xf numFmtId="3" fontId="1" fillId="2" borderId="25" xfId="0" applyNumberFormat="1" applyFont="1" applyFill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3" fontId="1" fillId="0" borderId="13" xfId="0" applyNumberFormat="1" applyFont="1" applyBorder="1" applyAlignment="1">
      <alignment vertical="center"/>
    </xf>
    <xf numFmtId="3" fontId="1" fillId="0" borderId="15" xfId="0" applyNumberFormat="1" applyFont="1" applyBorder="1" applyAlignment="1">
      <alignment vertical="center"/>
    </xf>
    <xf numFmtId="3" fontId="1" fillId="0" borderId="14" xfId="0" applyNumberFormat="1" applyFont="1" applyBorder="1" applyAlignment="1">
      <alignment vertical="center"/>
    </xf>
    <xf numFmtId="3" fontId="1" fillId="0" borderId="11" xfId="0" applyNumberFormat="1" applyFont="1" applyBorder="1" applyAlignment="1">
      <alignment vertical="center"/>
    </xf>
    <xf numFmtId="3" fontId="8" fillId="0" borderId="13" xfId="0" applyNumberFormat="1" applyFont="1" applyBorder="1" applyAlignment="1">
      <alignment vertical="center"/>
    </xf>
    <xf numFmtId="3" fontId="2" fillId="0" borderId="13" xfId="0" applyNumberFormat="1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8" xfId="0" applyBorder="1" applyAlignment="1">
      <alignment vertical="center"/>
    </xf>
    <xf numFmtId="3" fontId="0" fillId="3" borderId="12" xfId="0" applyNumberFormat="1" applyFill="1" applyBorder="1" applyAlignment="1">
      <alignment horizontal="right" vertical="center"/>
    </xf>
    <xf numFmtId="3" fontId="2" fillId="3" borderId="13" xfId="0" applyNumberFormat="1" applyFont="1" applyFill="1" applyBorder="1" applyAlignment="1">
      <alignment vertical="center"/>
    </xf>
    <xf numFmtId="3" fontId="2" fillId="3" borderId="18" xfId="0" applyNumberFormat="1" applyFont="1" applyFill="1" applyBorder="1" applyAlignment="1">
      <alignment vertical="center"/>
    </xf>
    <xf numFmtId="3" fontId="2" fillId="3" borderId="14" xfId="0" applyNumberFormat="1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vertical="center"/>
    </xf>
    <xf numFmtId="3" fontId="1" fillId="3" borderId="12" xfId="0" applyNumberFormat="1" applyFont="1" applyFill="1" applyBorder="1" applyAlignment="1">
      <alignment vertical="center"/>
    </xf>
    <xf numFmtId="3" fontId="1" fillId="3" borderId="13" xfId="0" applyNumberFormat="1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vertical="center"/>
    </xf>
    <xf numFmtId="3" fontId="1" fillId="3" borderId="14" xfId="0" applyNumberFormat="1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0" fontId="2" fillId="3" borderId="18" xfId="0" applyFont="1" applyFill="1" applyBorder="1" applyAlignment="1">
      <alignment vertical="center"/>
    </xf>
    <xf numFmtId="0" fontId="12" fillId="0" borderId="24" xfId="0" applyFont="1" applyBorder="1" applyAlignment="1">
      <alignment vertical="center"/>
    </xf>
    <xf numFmtId="0" fontId="12" fillId="0" borderId="10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/>
    </xf>
    <xf numFmtId="0" fontId="14" fillId="0" borderId="20" xfId="0" applyFont="1" applyBorder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15" fillId="0" borderId="19" xfId="0" applyFont="1" applyBorder="1" applyAlignment="1">
      <alignment vertical="center"/>
    </xf>
    <xf numFmtId="0" fontId="15" fillId="0" borderId="21" xfId="0" applyFont="1" applyBorder="1" applyAlignment="1">
      <alignment horizontal="left" vertical="center"/>
    </xf>
    <xf numFmtId="0" fontId="15" fillId="0" borderId="24" xfId="0" applyFont="1" applyBorder="1" applyAlignment="1">
      <alignment vertical="center"/>
    </xf>
    <xf numFmtId="0" fontId="15" fillId="0" borderId="19" xfId="0" applyFont="1" applyBorder="1" applyAlignment="1">
      <alignment vertical="center" wrapText="1"/>
    </xf>
    <xf numFmtId="0" fontId="11" fillId="0" borderId="0" xfId="0" applyFont="1" applyAlignment="1">
      <alignment horizontal="center"/>
    </xf>
  </cellXfs>
  <cellStyles count="1">
    <cellStyle name="Normální" xfId="0" builtinId="0"/>
  </cellStyles>
  <dxfs count="5">
    <dxf>
      <fill>
        <patternFill patternType="solid">
          <fgColor indexed="64"/>
          <bgColor rgb="FFFFFF00"/>
        </patternFill>
      </fill>
    </dxf>
    <dxf>
      <border outline="0">
        <right style="thin">
          <color indexed="64"/>
        </right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E"/>
        <family val="2"/>
        <charset val="238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0BF908C-AC4C-412A-89EA-391CF28F5AAE}" name="Tabulka3" displayName="Tabulka3" ref="A5:I27" totalsRowShown="0" headerRowDxfId="4" headerRowBorderDxfId="3" tableBorderDxfId="2">
  <autoFilter ref="A5:I27" xr:uid="{4C461A22-8ED6-4FE8-AAD4-683F23D4CFEA}"/>
  <tableColumns count="9">
    <tableColumn id="1" xr3:uid="{48C04AE0-45AF-4753-A5BC-4D43DA18559D}" name="Střednědobý rozpočtový výhled"/>
    <tableColumn id="2" xr3:uid="{60E0FE8A-62E1-4745-8D50-127293FA3261}" name="Skut. 2007"/>
    <tableColumn id="3" xr3:uid="{A9BCA987-C541-4CCF-A9E6-FD5097C4C9B8}" name="Skut.2008" dataDxfId="1"/>
    <tableColumn id="4" xr3:uid="{5DD20868-4345-4DFF-9CBE-8940D7C1D896}" name="Skutečnost 2024" dataDxfId="0"/>
    <tableColumn id="5" xr3:uid="{0DCC9EA3-77CA-4BFF-B6F0-6A90E16668E6}" name="Očekávaná skutečnost 2025"/>
    <tableColumn id="6" xr3:uid="{807E9D88-C74C-4ADD-A273-C8B285B4E83E}" name="RV 2026"/>
    <tableColumn id="7" xr3:uid="{F7D30C2A-67EC-4432-AB9C-866FE3FDB359}" name="RV 2027"/>
    <tableColumn id="8" xr3:uid="{62AD34CD-8F7F-46D3-93D5-A63569F25F01}" name="RV 2028"/>
    <tableColumn id="9" xr3:uid="{88D6AEC2-373D-4147-A286-44A229983CCE}" name="RV 2029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6"/>
  <sheetViews>
    <sheetView tabSelected="1" showRuler="0" zoomScaleNormal="100" workbookViewId="0">
      <selection activeCell="F34" sqref="F34"/>
    </sheetView>
  </sheetViews>
  <sheetFormatPr defaultRowHeight="12.75" x14ac:dyDescent="0.2"/>
  <cols>
    <col min="1" max="1" width="36.42578125" style="5" customWidth="1"/>
    <col min="2" max="2" width="10.42578125" hidden="1" customWidth="1"/>
    <col min="3" max="3" width="10.140625" hidden="1" customWidth="1"/>
    <col min="4" max="4" width="17.5703125" customWidth="1"/>
    <col min="5" max="5" width="22.85546875" customWidth="1"/>
    <col min="6" max="9" width="11.5703125" customWidth="1"/>
    <col min="10" max="13" width="10.5703125" customWidth="1"/>
    <col min="14" max="14" width="10" customWidth="1"/>
    <col min="15" max="15" width="11.42578125" customWidth="1"/>
  </cols>
  <sheetData>
    <row r="1" spans="1:15" x14ac:dyDescent="0.2"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s="6" customFormat="1" ht="27.2" customHeight="1" x14ac:dyDescent="0.25">
      <c r="A2" s="85" t="s">
        <v>23</v>
      </c>
      <c r="B2" s="85"/>
      <c r="C2" s="85"/>
      <c r="D2" s="85"/>
      <c r="E2" s="85"/>
      <c r="F2" s="85"/>
      <c r="G2" s="85"/>
      <c r="H2" s="85"/>
      <c r="I2" s="85"/>
    </row>
    <row r="3" spans="1:15" x14ac:dyDescent="0.2">
      <c r="B3" s="1"/>
      <c r="C3" s="1"/>
      <c r="D3" s="1"/>
    </row>
    <row r="4" spans="1:15" x14ac:dyDescent="0.2">
      <c r="A4" s="11"/>
      <c r="B4" s="12"/>
      <c r="C4" s="12"/>
      <c r="D4" s="12"/>
      <c r="E4" s="13"/>
      <c r="F4" s="13"/>
      <c r="G4" s="13"/>
      <c r="H4" s="13"/>
      <c r="I4" s="12"/>
      <c r="J4" s="1"/>
      <c r="K4" s="1"/>
      <c r="M4" s="1"/>
      <c r="N4" s="1"/>
      <c r="O4" s="1"/>
    </row>
    <row r="5" spans="1:15" ht="42.75" customHeight="1" thickBot="1" x14ac:dyDescent="0.25">
      <c r="A5" s="74" t="s">
        <v>21</v>
      </c>
      <c r="B5" s="75" t="s">
        <v>1</v>
      </c>
      <c r="C5" s="75" t="s">
        <v>2</v>
      </c>
      <c r="D5" s="76" t="s">
        <v>17</v>
      </c>
      <c r="E5" s="77" t="s">
        <v>18</v>
      </c>
      <c r="F5" s="75" t="s">
        <v>13</v>
      </c>
      <c r="G5" s="78" t="s">
        <v>14</v>
      </c>
      <c r="H5" s="78" t="s">
        <v>19</v>
      </c>
      <c r="I5" s="78" t="s">
        <v>20</v>
      </c>
      <c r="M5" s="3"/>
      <c r="N5" s="3"/>
      <c r="O5" s="3"/>
    </row>
    <row r="6" spans="1:15" ht="15" x14ac:dyDescent="0.2">
      <c r="A6" s="79" t="s">
        <v>8</v>
      </c>
      <c r="B6" s="14"/>
      <c r="C6" s="14"/>
      <c r="D6" s="63">
        <v>9236</v>
      </c>
      <c r="E6" s="25">
        <v>10405</v>
      </c>
      <c r="F6" s="15">
        <f t="shared" ref="F6:I6" si="0">E6*1.1</f>
        <v>11445.500000000002</v>
      </c>
      <c r="G6" s="15">
        <f t="shared" si="0"/>
        <v>12590.050000000003</v>
      </c>
      <c r="H6" s="15">
        <f t="shared" si="0"/>
        <v>13849.055000000004</v>
      </c>
      <c r="I6" s="47">
        <f t="shared" si="0"/>
        <v>15233.960500000005</v>
      </c>
      <c r="M6" s="3"/>
      <c r="N6" s="3"/>
      <c r="O6" s="3"/>
    </row>
    <row r="7" spans="1:15" ht="15" x14ac:dyDescent="0.2">
      <c r="A7" s="80" t="s">
        <v>5</v>
      </c>
      <c r="B7" s="16">
        <v>41110776</v>
      </c>
      <c r="C7" s="16">
        <v>44141941</v>
      </c>
      <c r="D7" s="64"/>
      <c r="E7" s="26"/>
      <c r="F7" s="16"/>
      <c r="G7" s="16"/>
      <c r="H7" s="16"/>
      <c r="I7" s="48"/>
      <c r="M7" s="9"/>
      <c r="N7" s="9"/>
      <c r="O7" s="9"/>
    </row>
    <row r="8" spans="1:15" x14ac:dyDescent="0.2">
      <c r="A8" s="38" t="s">
        <v>6</v>
      </c>
      <c r="B8" s="16"/>
      <c r="C8" s="16"/>
      <c r="D8" s="64">
        <f>6700+2957</f>
        <v>9657</v>
      </c>
      <c r="E8" s="26">
        <v>7725</v>
      </c>
      <c r="F8" s="16">
        <f t="shared" ref="F8:I8" si="1">E8*1.1</f>
        <v>8497.5</v>
      </c>
      <c r="G8" s="16">
        <f t="shared" si="1"/>
        <v>9347.25</v>
      </c>
      <c r="H8" s="16">
        <f t="shared" si="1"/>
        <v>10281.975</v>
      </c>
      <c r="I8" s="48">
        <f t="shared" si="1"/>
        <v>11310.172500000001</v>
      </c>
      <c r="M8" s="9"/>
      <c r="N8" s="9"/>
      <c r="O8" s="9"/>
    </row>
    <row r="9" spans="1:15" x14ac:dyDescent="0.2">
      <c r="A9" s="39" t="s">
        <v>11</v>
      </c>
      <c r="B9" s="16">
        <v>1431156</v>
      </c>
      <c r="C9" s="16">
        <v>2066453</v>
      </c>
      <c r="D9" s="64">
        <f>48391+421</f>
        <v>48812</v>
      </c>
      <c r="E9" s="26">
        <f>49741+2500</f>
        <v>52241</v>
      </c>
      <c r="F9" s="16">
        <f t="shared" ref="F9:I9" si="2">E9*1.1</f>
        <v>57465.100000000006</v>
      </c>
      <c r="G9" s="16">
        <f t="shared" si="2"/>
        <v>63211.610000000015</v>
      </c>
      <c r="H9" s="16">
        <f t="shared" si="2"/>
        <v>69532.771000000022</v>
      </c>
      <c r="I9" s="48">
        <f t="shared" si="2"/>
        <v>76486.048100000029</v>
      </c>
      <c r="M9" s="9"/>
      <c r="N9" s="9"/>
      <c r="O9" s="9"/>
    </row>
    <row r="10" spans="1:15" x14ac:dyDescent="0.2">
      <c r="A10" s="40" t="s">
        <v>16</v>
      </c>
      <c r="B10" s="36"/>
      <c r="C10" s="36"/>
      <c r="D10" s="65"/>
      <c r="E10" s="37"/>
      <c r="F10" s="36"/>
      <c r="G10" s="36"/>
      <c r="H10" s="36"/>
      <c r="I10" s="49"/>
      <c r="M10" s="9"/>
      <c r="N10" s="9"/>
      <c r="O10" s="9"/>
    </row>
    <row r="11" spans="1:15" ht="13.5" thickBot="1" x14ac:dyDescent="0.25">
      <c r="A11" s="41" t="s">
        <v>12</v>
      </c>
      <c r="B11" s="17">
        <v>10000</v>
      </c>
      <c r="C11" s="17">
        <v>25817</v>
      </c>
      <c r="D11" s="66">
        <v>1573</v>
      </c>
      <c r="E11" s="27">
        <v>943</v>
      </c>
      <c r="F11" s="17">
        <v>482</v>
      </c>
      <c r="G11" s="17">
        <v>482</v>
      </c>
      <c r="H11" s="17">
        <v>482</v>
      </c>
      <c r="I11" s="50"/>
      <c r="M11" s="9"/>
      <c r="N11" s="9"/>
      <c r="O11" s="9"/>
    </row>
    <row r="12" spans="1:15" ht="15.75" thickBot="1" x14ac:dyDescent="0.25">
      <c r="A12" s="81" t="s">
        <v>9</v>
      </c>
      <c r="B12" s="18">
        <v>42551932</v>
      </c>
      <c r="C12" s="18">
        <v>46234211</v>
      </c>
      <c r="D12" s="67">
        <f t="shared" ref="D12:I12" si="3">SUM(D6:D11)</f>
        <v>69278</v>
      </c>
      <c r="E12" s="28">
        <f t="shared" si="3"/>
        <v>71314</v>
      </c>
      <c r="F12" s="28">
        <f t="shared" si="3"/>
        <v>77890.100000000006</v>
      </c>
      <c r="G12" s="28">
        <f t="shared" si="3"/>
        <v>85630.910000000018</v>
      </c>
      <c r="H12" s="28">
        <f t="shared" si="3"/>
        <v>94145.801000000036</v>
      </c>
      <c r="I12" s="51">
        <f t="shared" si="3"/>
        <v>103030.18110000003</v>
      </c>
      <c r="M12" s="2"/>
      <c r="N12" s="2"/>
      <c r="O12" s="2"/>
    </row>
    <row r="13" spans="1:15" x14ac:dyDescent="0.2">
      <c r="A13" s="42"/>
      <c r="B13" s="19"/>
      <c r="C13" s="19"/>
      <c r="D13" s="68"/>
      <c r="E13" s="29"/>
      <c r="F13" s="19"/>
      <c r="G13" s="19"/>
      <c r="H13" s="19"/>
      <c r="I13" s="52"/>
      <c r="M13" s="2"/>
      <c r="N13" s="2"/>
      <c r="O13" s="2"/>
    </row>
    <row r="14" spans="1:15" ht="15" x14ac:dyDescent="0.2">
      <c r="A14" s="82" t="s">
        <v>3</v>
      </c>
      <c r="B14" s="20"/>
      <c r="C14" s="20"/>
      <c r="D14" s="69"/>
      <c r="E14" s="30"/>
      <c r="F14" s="20"/>
      <c r="G14" s="20"/>
      <c r="H14" s="20"/>
      <c r="I14" s="53"/>
      <c r="M14" s="2"/>
      <c r="N14" s="2"/>
      <c r="O14" s="2"/>
    </row>
    <row r="15" spans="1:15" x14ac:dyDescent="0.2">
      <c r="A15" s="43" t="s">
        <v>7</v>
      </c>
      <c r="B15" s="16">
        <v>30174583</v>
      </c>
      <c r="C15" s="16">
        <v>30875301</v>
      </c>
      <c r="D15" s="64">
        <v>15884</v>
      </c>
      <c r="E15" s="26">
        <f>D15*1.1</f>
        <v>17472.400000000001</v>
      </c>
      <c r="F15" s="16">
        <f t="shared" ref="F15:I16" si="4">E15*1.1</f>
        <v>19219.640000000003</v>
      </c>
      <c r="G15" s="16">
        <f t="shared" si="4"/>
        <v>21141.604000000007</v>
      </c>
      <c r="H15" s="16">
        <f t="shared" si="4"/>
        <v>23255.764400000011</v>
      </c>
      <c r="I15" s="48">
        <f t="shared" si="4"/>
        <v>25581.340840000015</v>
      </c>
      <c r="M15" s="9"/>
      <c r="N15" s="9"/>
      <c r="O15" s="9"/>
    </row>
    <row r="16" spans="1:15" x14ac:dyDescent="0.2">
      <c r="A16" s="43" t="s">
        <v>15</v>
      </c>
      <c r="B16" s="16"/>
      <c r="C16" s="16"/>
      <c r="D16" s="64">
        <v>50464</v>
      </c>
      <c r="E16" s="26">
        <v>52200</v>
      </c>
      <c r="F16" s="16">
        <f t="shared" si="4"/>
        <v>57420.000000000007</v>
      </c>
      <c r="G16" s="16">
        <f t="shared" si="4"/>
        <v>63162.000000000015</v>
      </c>
      <c r="H16" s="16">
        <f t="shared" si="4"/>
        <v>69478.200000000026</v>
      </c>
      <c r="I16" s="48">
        <f t="shared" si="4"/>
        <v>76426.020000000033</v>
      </c>
      <c r="M16" s="9"/>
      <c r="N16" s="9"/>
      <c r="O16" s="9"/>
    </row>
    <row r="17" spans="1:15" x14ac:dyDescent="0.2">
      <c r="A17" s="43" t="s">
        <v>16</v>
      </c>
      <c r="B17" s="16"/>
      <c r="C17" s="16"/>
      <c r="D17" s="64"/>
      <c r="E17" s="26"/>
      <c r="F17" s="16"/>
      <c r="G17" s="16"/>
      <c r="H17" s="16"/>
      <c r="I17" s="48"/>
      <c r="M17" s="9"/>
      <c r="N17" s="9"/>
      <c r="O17" s="9"/>
    </row>
    <row r="18" spans="1:15" x14ac:dyDescent="0.2">
      <c r="A18" s="43" t="s">
        <v>12</v>
      </c>
      <c r="B18" s="16"/>
      <c r="C18" s="16"/>
      <c r="D18" s="64">
        <v>1573</v>
      </c>
      <c r="E18" s="26">
        <v>943</v>
      </c>
      <c r="F18" s="16">
        <v>482</v>
      </c>
      <c r="G18" s="16">
        <v>482</v>
      </c>
      <c r="H18" s="16">
        <v>482</v>
      </c>
      <c r="I18" s="48"/>
      <c r="M18" s="9"/>
      <c r="N18" s="9"/>
      <c r="O18" s="9"/>
    </row>
    <row r="19" spans="1:15" ht="13.5" thickBot="1" x14ac:dyDescent="0.25">
      <c r="A19" s="44"/>
      <c r="B19" s="17">
        <v>16986630</v>
      </c>
      <c r="C19" s="17">
        <v>14910951</v>
      </c>
      <c r="D19" s="66"/>
      <c r="E19" s="27"/>
      <c r="F19" s="17"/>
      <c r="G19" s="17"/>
      <c r="H19" s="17"/>
      <c r="I19" s="50"/>
      <c r="M19" s="9"/>
      <c r="N19" s="9"/>
      <c r="O19" s="9"/>
    </row>
    <row r="20" spans="1:15" ht="15.75" thickBot="1" x14ac:dyDescent="0.25">
      <c r="A20" s="83" t="s">
        <v>0</v>
      </c>
      <c r="B20" s="21">
        <v>47161213</v>
      </c>
      <c r="C20" s="21">
        <v>45786252</v>
      </c>
      <c r="D20" s="70">
        <f>SUM(D15:D19)</f>
        <v>67921</v>
      </c>
      <c r="E20" s="31">
        <f t="shared" ref="E20:I20" si="5">SUM(E15:E19)</f>
        <v>70615.399999999994</v>
      </c>
      <c r="F20" s="21">
        <f t="shared" si="5"/>
        <v>77121.640000000014</v>
      </c>
      <c r="G20" s="21">
        <f t="shared" si="5"/>
        <v>84785.604000000021</v>
      </c>
      <c r="H20" s="21">
        <f t="shared" ref="H20" si="6">SUM(H15:H19)</f>
        <v>93215.964400000041</v>
      </c>
      <c r="I20" s="54">
        <f t="shared" si="5"/>
        <v>102007.36084000005</v>
      </c>
      <c r="M20" s="9"/>
      <c r="N20" s="9"/>
      <c r="O20" s="9"/>
    </row>
    <row r="21" spans="1:15" x14ac:dyDescent="0.2">
      <c r="A21" s="42"/>
      <c r="B21" s="19"/>
      <c r="C21" s="19"/>
      <c r="D21" s="68"/>
      <c r="E21" s="29"/>
      <c r="F21" s="19"/>
      <c r="G21" s="19"/>
      <c r="H21" s="19"/>
      <c r="I21" s="52"/>
      <c r="M21" s="9"/>
      <c r="N21" s="9"/>
      <c r="O21" s="9"/>
    </row>
    <row r="22" spans="1:15" ht="13.5" thickBot="1" x14ac:dyDescent="0.25">
      <c r="A22" s="45"/>
      <c r="B22" s="22"/>
      <c r="C22" s="22"/>
      <c r="D22" s="71"/>
      <c r="E22" s="32"/>
      <c r="F22" s="22"/>
      <c r="G22" s="22"/>
      <c r="H22" s="22"/>
      <c r="I22" s="55"/>
      <c r="M22" s="2"/>
      <c r="N22" s="2"/>
      <c r="O22" s="2"/>
    </row>
    <row r="23" spans="1:15" ht="30" thickBot="1" x14ac:dyDescent="0.25">
      <c r="A23" s="84" t="s">
        <v>22</v>
      </c>
      <c r="B23" s="18">
        <v>831422</v>
      </c>
      <c r="C23" s="18">
        <v>6892153</v>
      </c>
      <c r="D23" s="67">
        <f t="shared" ref="D23:I23" si="7">D12-D20</f>
        <v>1357</v>
      </c>
      <c r="E23" s="33">
        <f t="shared" si="7"/>
        <v>698.60000000000582</v>
      </c>
      <c r="F23" s="18">
        <f t="shared" si="7"/>
        <v>768.45999999999185</v>
      </c>
      <c r="G23" s="18">
        <f t="shared" si="7"/>
        <v>845.30599999999686</v>
      </c>
      <c r="H23" s="18">
        <f t="shared" ref="H23" si="8">H12-H20</f>
        <v>929.83659999999509</v>
      </c>
      <c r="I23" s="56">
        <f t="shared" si="7"/>
        <v>1022.8202599999786</v>
      </c>
      <c r="M23" s="9"/>
      <c r="N23" s="9"/>
      <c r="O23" s="9"/>
    </row>
    <row r="24" spans="1:15" x14ac:dyDescent="0.2">
      <c r="A24" s="42"/>
      <c r="B24" s="19"/>
      <c r="C24" s="19"/>
      <c r="D24" s="68"/>
      <c r="E24" s="29"/>
      <c r="F24" s="19"/>
      <c r="G24" s="19"/>
      <c r="H24" s="19"/>
      <c r="I24" s="52"/>
      <c r="M24" s="9"/>
      <c r="N24" s="9"/>
      <c r="O24" s="9"/>
    </row>
    <row r="25" spans="1:15" x14ac:dyDescent="0.2">
      <c r="A25" s="46" t="s">
        <v>4</v>
      </c>
      <c r="B25" s="23">
        <v>410096</v>
      </c>
      <c r="C25" s="23">
        <v>392389</v>
      </c>
      <c r="D25" s="72"/>
      <c r="E25" s="34"/>
      <c r="F25" s="23"/>
      <c r="G25" s="23"/>
      <c r="H25" s="23"/>
      <c r="I25" s="57"/>
      <c r="M25" s="2"/>
      <c r="N25" s="2"/>
      <c r="O25" s="2"/>
    </row>
    <row r="26" spans="1:15" x14ac:dyDescent="0.2">
      <c r="A26" s="43"/>
      <c r="B26" s="24"/>
      <c r="C26" s="24"/>
      <c r="D26" s="64"/>
      <c r="E26" s="35"/>
      <c r="F26" s="24"/>
      <c r="G26" s="24"/>
      <c r="H26" s="24"/>
      <c r="I26" s="58"/>
      <c r="M26" s="2"/>
      <c r="N26" s="2"/>
      <c r="O26" s="2"/>
    </row>
    <row r="27" spans="1:15" x14ac:dyDescent="0.2">
      <c r="A27" s="59" t="s">
        <v>10</v>
      </c>
      <c r="B27" s="60"/>
      <c r="C27" s="60"/>
      <c r="D27" s="73"/>
      <c r="E27" s="61"/>
      <c r="F27" s="60"/>
      <c r="G27" s="60"/>
      <c r="H27" s="60"/>
      <c r="I27" s="62"/>
      <c r="M27" s="2"/>
      <c r="N27" s="2"/>
      <c r="O27" s="2"/>
    </row>
    <row r="28" spans="1:15" x14ac:dyDescent="0.2">
      <c r="M28" s="2"/>
      <c r="N28" s="2"/>
      <c r="O28" s="2"/>
    </row>
    <row r="29" spans="1:15" x14ac:dyDescent="0.2">
      <c r="M29" s="2"/>
      <c r="N29" s="2"/>
      <c r="O29" s="2"/>
    </row>
    <row r="30" spans="1:15" s="8" customFormat="1" x14ac:dyDescent="0.2">
      <c r="M30" s="10"/>
      <c r="N30" s="10"/>
      <c r="O30" s="10"/>
    </row>
    <row r="31" spans="1:15" x14ac:dyDescent="0.2">
      <c r="M31" s="7"/>
      <c r="N31" s="7"/>
      <c r="O31" s="7"/>
    </row>
    <row r="32" spans="1:15" x14ac:dyDescent="0.2">
      <c r="M32" s="7"/>
      <c r="N32" s="7"/>
      <c r="O32" s="7"/>
    </row>
    <row r="35" spans="1:1" x14ac:dyDescent="0.2">
      <c r="A35"/>
    </row>
    <row r="36" spans="1:1" x14ac:dyDescent="0.2">
      <c r="A36"/>
    </row>
  </sheetData>
  <mergeCells count="1">
    <mergeCell ref="A2:I2"/>
  </mergeCells>
  <phoneticPr fontId="0" type="noConversion"/>
  <printOptions horizontalCentered="1"/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Výhled  střednědobý 5 let</vt:lpstr>
    </vt:vector>
  </TitlesOfParts>
  <Company>MMB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MMB</dc:creator>
  <cp:lastModifiedBy>Jaroslav Medvec</cp:lastModifiedBy>
  <cp:lastPrinted>2025-05-11T15:46:58Z</cp:lastPrinted>
  <dcterms:created xsi:type="dcterms:W3CDTF">2001-09-10T07:50:34Z</dcterms:created>
  <dcterms:modified xsi:type="dcterms:W3CDTF">2025-05-13T07:44:23Z</dcterms:modified>
</cp:coreProperties>
</file>